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5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<sst xmlns="http://schemas.openxmlformats.org/spreadsheetml/2006/main" count="66" uniqueCount="51">
  <si>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Name</t>
  </si>
  <si>
    <t>Datum</t>
  </si>
  <si>
    <t>Protein g/l</t>
  </si>
  <si>
    <t>62-79</t>
  </si>
  <si>
    <t>Ca mM/l</t>
  </si>
  <si>
    <t>2.2-2.5</t>
  </si>
  <si>
    <t>1.1-1.3</t>
  </si>
  <si>
    <t>P mM/l</t>
  </si>
  <si>
    <t>0.8-1.4</t>
  </si>
  <si>
    <t>Creatinin uM/l</t>
  </si>
  <si>
    <t>56-115</t>
  </si>
  <si>
    <t>PTH pM/l</t>
  </si>
  <si>
    <t>Osteocalcin ug/l</t>
  </si>
  <si>
    <t>Ca Urin mM/l</t>
  </si>
  <si>
    <t>P Urin mM/l</t>
  </si>
  <si>
    <t>Creatinin Urin mM/l</t>
  </si>
  <si>
    <t>BRI</t>
  </si>
  <si>
    <t>&lt;0.5</t>
  </si>
  <si>
    <t>Ca Urin/L GFR</t>
  </si>
  <si>
    <t>FECa</t>
  </si>
  <si>
    <t>FEP</t>
  </si>
  <si>
    <t xml:space="preserve">TRCaI </t>
  </si>
  <si>
    <t>2.4-2.9</t>
  </si>
  <si>
    <t>TmP</t>
  </si>
  <si>
    <t>0.8-1.35</t>
  </si>
  <si>
    <t>TRCal/TMP</t>
  </si>
  <si>
    <t>Ca ionisiert</t>
  </si>
  <si>
    <t>Bone resorption Index nach Bonjour (=Ca/creat im Spoturin</t>
  </si>
  <si>
    <t>Fractional calcium excretion</t>
  </si>
  <si>
    <t>Fractional phosphate excretion</t>
  </si>
  <si>
    <t>tubular calcium reabsorption</t>
  </si>
  <si>
    <t>max. tubular phosphat reabsorption</t>
  </si>
  <si>
    <t>3.1-13.7 ug/L)</t>
  </si>
  <si>
    <t>NA</t>
  </si>
  <si>
    <t xml:space="preserve"> </t>
  </si>
  <si>
    <t>Ca-Cl/ Crea-Cl</t>
  </si>
  <si>
    <t>Crea-Clearance</t>
  </si>
  <si>
    <t>Calcium Clearance</t>
  </si>
  <si>
    <t>70-120 ml/min</t>
  </si>
  <si>
    <t>Urin Volumen</t>
  </si>
  <si>
    <t>Time (min)</t>
  </si>
  <si>
    <t>Ca korrigiert  mmol/L</t>
  </si>
  <si>
    <t>(mL/min)</t>
  </si>
  <si>
    <t>1.2-7.6</t>
  </si>
  <si>
    <t>*</t>
  </si>
  <si>
    <t>FHH:   45% below 0.0057,    80% below 0.01</t>
  </si>
  <si>
    <t>**</t>
  </si>
  <si>
    <t>* Cut-off  for FECa: 0.01 (1%)</t>
  </si>
  <si>
    <t xml:space="preserve">** Cut-off values for Ca-Cl / Crea-Cl </t>
  </si>
  <si>
    <t>pHPT:  0% below 0.0057,  100% above 0.01</t>
  </si>
  <si>
    <t>Relative Normality: 0.005 - 0.01 (= 0.5 - 1%)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</si>
</sst>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/m/yy"/>
    <numFmt numFmtId="187" formatCode="0.000"/>
    <numFmt numFmtId="188" formatCode="0.0"/>
    <numFmt numFmtId="189" formatCode="0.0000"/>
  </numFmts>
  <fonts count="42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/>
    </xf>
    <xf numFmtId="187" fontId="2" fillId="0" borderId="0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86" fontId="1" fillId="0" borderId="1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8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89" fontId="1" fillId="0" borderId="12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7" fontId="2" fillId="0" borderId="12" xfId="0" applyNumberFormat="1" applyFont="1" applyBorder="1" applyAlignment="1">
      <alignment horizontal="center"/>
    </xf>
    <xf numFmtId="187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2" fillId="0" borderId="14" xfId="0" applyNumberFormat="1" applyFont="1" applyBorder="1" applyAlignment="1">
      <alignment horizontal="center"/>
    </xf>
    <xf numFmtId="189" fontId="7" fillId="0" borderId="10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zoomScalePageLayoutView="0" workbookViewId="0" topLeftCell="A1">
      <selection activeCell="E32" sqref="E32"/>
    </sheetView>
  </sheetViews>
  <sheetFormatPr defaultColWidth="11.421875" defaultRowHeight="12.75"/>
  <cols>
    <col min="1" max="1" width="28.421875" style="0" customWidth="1"/>
    <col min="2" max="2" width="15.140625" style="0" customWidth="1"/>
    <col min="3" max="3" width="13.28125" style="0" customWidth="1"/>
    <col min="4" max="4" width="13.140625" style="0" customWidth="1"/>
    <col min="5" max="5" width="13.00390625" style="0" customWidth="1"/>
    <col min="6" max="6" width="13.28125" style="0" customWidth="1"/>
    <col min="7" max="7" width="15.57421875" style="0" customWidth="1"/>
    <col min="8" max="8" width="16.00390625" style="0" customWidth="1"/>
  </cols>
  <sheetData>
    <row r="1" spans="1:9" ht="15.75">
      <c r="A1" s="19" t="s">
        <v>0</v>
      </c>
      <c r="B1" s="32"/>
      <c r="C1" s="31"/>
      <c r="D1" s="31"/>
      <c r="E1" s="54"/>
      <c r="F1" s="14"/>
      <c r="G1" s="14"/>
      <c r="H1" s="14"/>
      <c r="I1" s="2"/>
    </row>
    <row r="2" spans="1:9" ht="15.75">
      <c r="A2" s="20" t="s">
        <v>1</v>
      </c>
      <c r="B2" s="21"/>
      <c r="C2" s="55"/>
      <c r="D2" s="55"/>
      <c r="E2" s="28"/>
      <c r="F2" s="9"/>
      <c r="G2" s="22"/>
      <c r="H2" s="22"/>
      <c r="I2" s="15"/>
    </row>
    <row r="3" spans="1:9" ht="15.75">
      <c r="A3" s="19"/>
      <c r="B3" s="5"/>
      <c r="C3" s="48"/>
      <c r="D3" s="49"/>
      <c r="E3" s="39"/>
      <c r="F3" s="10"/>
      <c r="G3" s="13"/>
      <c r="H3" s="13"/>
      <c r="I3" s="3"/>
    </row>
    <row r="4" spans="1:9" ht="15.75">
      <c r="A4" s="19" t="s">
        <v>2</v>
      </c>
      <c r="B4" s="5" t="s">
        <v>3</v>
      </c>
      <c r="C4" s="6"/>
      <c r="D4" s="6"/>
      <c r="E4" s="6"/>
      <c r="F4" s="11"/>
      <c r="G4" s="6"/>
      <c r="H4" s="6"/>
      <c r="I4" s="3"/>
    </row>
    <row r="5" spans="1:9" ht="15.75">
      <c r="A5" s="23" t="s">
        <v>4</v>
      </c>
      <c r="B5" s="24"/>
      <c r="C5" s="8"/>
      <c r="D5" s="8"/>
      <c r="E5" s="8"/>
      <c r="F5" s="12"/>
      <c r="G5" s="6"/>
      <c r="H5" s="6"/>
      <c r="I5" s="3"/>
    </row>
    <row r="6" spans="1:9" ht="15.75">
      <c r="A6" s="23" t="s">
        <v>41</v>
      </c>
      <c r="B6" s="24" t="s">
        <v>5</v>
      </c>
      <c r="C6" s="8">
        <f aca="true" t="shared" si="0" ref="C6:H6">C5/((C4/160)+0.55)</f>
        <v>0</v>
      </c>
      <c r="D6" s="8">
        <f t="shared" si="0"/>
        <v>0</v>
      </c>
      <c r="E6" s="8">
        <f t="shared" si="0"/>
        <v>0</v>
      </c>
      <c r="F6" s="12">
        <f t="shared" si="0"/>
        <v>0</v>
      </c>
      <c r="G6" s="8">
        <f t="shared" si="0"/>
        <v>0</v>
      </c>
      <c r="H6" s="50">
        <f t="shared" si="0"/>
        <v>0</v>
      </c>
      <c r="I6" s="2"/>
    </row>
    <row r="7" spans="1:9" ht="15.75" hidden="1">
      <c r="A7" s="23" t="s">
        <v>26</v>
      </c>
      <c r="B7" s="24" t="s">
        <v>6</v>
      </c>
      <c r="C7" s="8" t="s">
        <v>33</v>
      </c>
      <c r="D7" s="8" t="s">
        <v>33</v>
      </c>
      <c r="E7" s="8" t="s">
        <v>33</v>
      </c>
      <c r="F7" s="12" t="s">
        <v>33</v>
      </c>
      <c r="G7" s="8" t="s">
        <v>33</v>
      </c>
      <c r="H7" s="8" t="s">
        <v>33</v>
      </c>
      <c r="I7" s="2"/>
    </row>
    <row r="8" spans="1:9" ht="15.75">
      <c r="A8" s="23" t="s">
        <v>7</v>
      </c>
      <c r="B8" s="24" t="s">
        <v>8</v>
      </c>
      <c r="C8" s="8"/>
      <c r="D8" s="8"/>
      <c r="E8" s="8"/>
      <c r="F8" s="12"/>
      <c r="G8" s="6"/>
      <c r="H8" s="6"/>
      <c r="I8" s="2"/>
    </row>
    <row r="9" spans="1:9" ht="15.75">
      <c r="A9" s="19" t="s">
        <v>9</v>
      </c>
      <c r="B9" s="5" t="s">
        <v>10</v>
      </c>
      <c r="C9" s="6"/>
      <c r="D9" s="6"/>
      <c r="E9" s="6"/>
      <c r="F9" s="11"/>
      <c r="G9" s="6"/>
      <c r="H9" s="6"/>
      <c r="I9" s="3"/>
    </row>
    <row r="10" spans="1:9" ht="15.75">
      <c r="A10" s="23" t="s">
        <v>11</v>
      </c>
      <c r="B10" s="41" t="s">
        <v>43</v>
      </c>
      <c r="C10" s="44"/>
      <c r="D10" s="8"/>
      <c r="E10" s="44"/>
      <c r="F10" s="12"/>
      <c r="G10" s="6"/>
      <c r="H10" s="6"/>
      <c r="I10" s="2"/>
    </row>
    <row r="11" spans="1:9" ht="15.75" hidden="1">
      <c r="A11" s="23" t="s">
        <v>12</v>
      </c>
      <c r="B11" s="24" t="s">
        <v>32</v>
      </c>
      <c r="C11" s="8" t="s">
        <v>33</v>
      </c>
      <c r="D11" s="8" t="s">
        <v>33</v>
      </c>
      <c r="E11" s="8" t="s">
        <v>33</v>
      </c>
      <c r="F11" s="12">
        <v>4.5</v>
      </c>
      <c r="G11" s="6" t="s">
        <v>33</v>
      </c>
      <c r="H11" s="6" t="s">
        <v>33</v>
      </c>
      <c r="I11" s="2"/>
    </row>
    <row r="12" spans="1:9" ht="15.75">
      <c r="A12" s="25"/>
      <c r="B12" s="26"/>
      <c r="C12" s="40"/>
      <c r="D12" s="40"/>
      <c r="E12" s="40"/>
      <c r="F12" s="27"/>
      <c r="G12" s="28"/>
      <c r="H12" s="28"/>
      <c r="I12" s="2"/>
    </row>
    <row r="13" spans="1:9" ht="15.75">
      <c r="A13" s="23" t="s">
        <v>13</v>
      </c>
      <c r="B13" s="24"/>
      <c r="C13" s="8"/>
      <c r="D13" s="8"/>
      <c r="E13" s="8"/>
      <c r="F13" s="12"/>
      <c r="G13" s="6"/>
      <c r="H13" s="6"/>
      <c r="I13" s="3"/>
    </row>
    <row r="14" spans="1:9" ht="15.75">
      <c r="A14" s="23" t="s">
        <v>14</v>
      </c>
      <c r="B14" s="24"/>
      <c r="C14" s="8"/>
      <c r="D14" s="8"/>
      <c r="E14" s="8"/>
      <c r="F14" s="12"/>
      <c r="G14" s="6"/>
      <c r="H14" s="6"/>
      <c r="I14" s="3"/>
    </row>
    <row r="15" spans="1:9" ht="15.75">
      <c r="A15" s="23" t="s">
        <v>15</v>
      </c>
      <c r="B15" s="24"/>
      <c r="C15" s="8"/>
      <c r="D15" s="8"/>
      <c r="E15" s="8"/>
      <c r="F15" s="12"/>
      <c r="G15" s="6"/>
      <c r="H15" s="6"/>
      <c r="I15" s="3"/>
    </row>
    <row r="16" spans="1:9" ht="15.75">
      <c r="A16" s="25"/>
      <c r="B16" s="26"/>
      <c r="C16" s="40"/>
      <c r="D16" s="40"/>
      <c r="E16" s="40"/>
      <c r="F16" s="51"/>
      <c r="G16" s="29"/>
      <c r="H16" s="29"/>
      <c r="I16" s="3"/>
    </row>
    <row r="17" spans="1:10" ht="15.75">
      <c r="A17" s="23" t="s">
        <v>16</v>
      </c>
      <c r="B17" s="24" t="s">
        <v>17</v>
      </c>
      <c r="C17" s="8" t="e">
        <f aca="true" t="shared" si="1" ref="C17:H17">C13/C15</f>
        <v>#DIV/0!</v>
      </c>
      <c r="D17" s="8" t="e">
        <f t="shared" si="1"/>
        <v>#DIV/0!</v>
      </c>
      <c r="E17" s="8" t="e">
        <f t="shared" si="1"/>
        <v>#DIV/0!</v>
      </c>
      <c r="F17" s="12" t="e">
        <f t="shared" si="1"/>
        <v>#DIV/0!</v>
      </c>
      <c r="G17" s="8" t="e">
        <f t="shared" si="1"/>
        <v>#DIV/0!</v>
      </c>
      <c r="H17" s="8" t="e">
        <f t="shared" si="1"/>
        <v>#DIV/0!</v>
      </c>
      <c r="I17" s="2"/>
      <c r="J17" t="s">
        <v>27</v>
      </c>
    </row>
    <row r="18" spans="1:9" ht="15.75">
      <c r="A18" s="17" t="s">
        <v>18</v>
      </c>
      <c r="B18" s="16"/>
      <c r="C18" s="7" t="e">
        <f aca="true" t="shared" si="2" ref="C18:H18">((C13/C15)*C9)/1000</f>
        <v>#DIV/0!</v>
      </c>
      <c r="D18" s="7" t="e">
        <f t="shared" si="2"/>
        <v>#DIV/0!</v>
      </c>
      <c r="E18" s="7" t="e">
        <f t="shared" si="2"/>
        <v>#DIV/0!</v>
      </c>
      <c r="F18" s="52" t="e">
        <f t="shared" si="2"/>
        <v>#DIV/0!</v>
      </c>
      <c r="G18" s="7" t="e">
        <f t="shared" si="2"/>
        <v>#DIV/0!</v>
      </c>
      <c r="H18" s="7" t="e">
        <f t="shared" si="2"/>
        <v>#DIV/0!</v>
      </c>
      <c r="I18" s="3"/>
    </row>
    <row r="19" spans="1:10" s="43" customFormat="1" ht="15.75">
      <c r="A19" s="17" t="s">
        <v>19</v>
      </c>
      <c r="B19" s="17" t="s">
        <v>44</v>
      </c>
      <c r="C19" s="45" t="e">
        <f aca="true" t="shared" si="3" ref="C19:H19">(((C13/C15)*C9)/C6)/1000</f>
        <v>#DIV/0!</v>
      </c>
      <c r="D19" s="45" t="e">
        <f t="shared" si="3"/>
        <v>#DIV/0!</v>
      </c>
      <c r="E19" s="45" t="e">
        <f t="shared" si="3"/>
        <v>#DIV/0!</v>
      </c>
      <c r="F19" s="53" t="e">
        <f t="shared" si="3"/>
        <v>#DIV/0!</v>
      </c>
      <c r="G19" s="45" t="e">
        <f t="shared" si="3"/>
        <v>#DIV/0!</v>
      </c>
      <c r="H19" s="45" t="e">
        <f t="shared" si="3"/>
        <v>#DIV/0!</v>
      </c>
      <c r="I19" s="42"/>
      <c r="J19" s="43" t="s">
        <v>28</v>
      </c>
    </row>
    <row r="20" spans="1:10" ht="15.75">
      <c r="A20" s="17" t="s">
        <v>20</v>
      </c>
      <c r="B20" s="16"/>
      <c r="C20" s="7" t="e">
        <f>(((C14/C15)*C9)/C8)/1000</f>
        <v>#DIV/0!</v>
      </c>
      <c r="D20" s="7" t="e">
        <f>(((D14/D15)*D9)/D8)/1000</f>
        <v>#DIV/0!</v>
      </c>
      <c r="E20" s="7" t="e">
        <f>(((E14/E15)*E9)/E8)/1000</f>
        <v>#DIV/0!</v>
      </c>
      <c r="F20" s="52" t="e">
        <f>(((F14/F15)*F9)/F8)/1000</f>
        <v>#DIV/0!</v>
      </c>
      <c r="G20" s="7" t="s">
        <v>34</v>
      </c>
      <c r="H20" s="7" t="s">
        <v>34</v>
      </c>
      <c r="I20" s="3"/>
      <c r="J20" t="s">
        <v>29</v>
      </c>
    </row>
    <row r="21" spans="1:10" ht="15.75">
      <c r="A21" s="23" t="s">
        <v>21</v>
      </c>
      <c r="B21" s="24" t="s">
        <v>22</v>
      </c>
      <c r="C21" s="8" t="e">
        <f aca="true" t="shared" si="4" ref="C21:H21">IF(C19&lt;=0.12,C6*(1.2324-16.033*C19+425.75*C19^2-6819.4*C19^3+53109*C19^4-156920*C19^5),C6*(0.99936-1.921*C19))</f>
        <v>#DIV/0!</v>
      </c>
      <c r="D21" s="8" t="e">
        <f t="shared" si="4"/>
        <v>#DIV/0!</v>
      </c>
      <c r="E21" s="8" t="e">
        <f t="shared" si="4"/>
        <v>#DIV/0!</v>
      </c>
      <c r="F21" s="12" t="e">
        <f t="shared" si="4"/>
        <v>#DIV/0!</v>
      </c>
      <c r="G21" s="8" t="e">
        <f t="shared" si="4"/>
        <v>#DIV/0!</v>
      </c>
      <c r="H21" s="8" t="e">
        <f t="shared" si="4"/>
        <v>#DIV/0!</v>
      </c>
      <c r="I21" s="2"/>
      <c r="J21" t="s">
        <v>30</v>
      </c>
    </row>
    <row r="22" spans="1:10" ht="15.75">
      <c r="A22" s="23" t="s">
        <v>23</v>
      </c>
      <c r="B22" s="24" t="s">
        <v>24</v>
      </c>
      <c r="C22" s="8" t="e">
        <f>IF(C20&gt;=0.2,C8*(1-C20),C8*EXP(10.318*C20^2-5.1848*C20+0.4022))</f>
        <v>#DIV/0!</v>
      </c>
      <c r="D22" s="8" t="e">
        <f>IF(D20&gt;=0.2,D8*(1-D20),D8*EXP(10.318*D20^2-5.1848*D20+0.4022))</f>
        <v>#DIV/0!</v>
      </c>
      <c r="E22" s="8" t="e">
        <f>IF(E20&gt;=0.2,E8*(1-E20),E8*EXP(10.318*E20^2-5.1848*E20+0.4022))</f>
        <v>#DIV/0!</v>
      </c>
      <c r="F22" s="12" t="e">
        <f>IF(F20&gt;=0.2,F8*(1-F20),F8*EXP(10.318*F20^2-5.1848*F20+0.4022))</f>
        <v>#DIV/0!</v>
      </c>
      <c r="G22" s="8" t="s">
        <v>34</v>
      </c>
      <c r="H22" s="8" t="s">
        <v>34</v>
      </c>
      <c r="I22" s="2"/>
      <c r="J22" t="s">
        <v>31</v>
      </c>
    </row>
    <row r="23" spans="1:9" ht="15.75">
      <c r="A23" s="30" t="s">
        <v>25</v>
      </c>
      <c r="B23" s="31"/>
      <c r="C23" s="8" t="e">
        <f>C21/C22</f>
        <v>#DIV/0!</v>
      </c>
      <c r="D23" s="8" t="e">
        <f>D21/D22</f>
        <v>#DIV/0!</v>
      </c>
      <c r="E23" s="8" t="e">
        <f>E21/E22</f>
        <v>#DIV/0!</v>
      </c>
      <c r="F23" s="12" t="e">
        <f>F21/F22</f>
        <v>#DIV/0!</v>
      </c>
      <c r="G23" s="8" t="s">
        <v>34</v>
      </c>
      <c r="H23" s="8" t="s">
        <v>34</v>
      </c>
      <c r="I23" s="3"/>
    </row>
    <row r="24" spans="1:9" ht="15.75">
      <c r="A24" s="1"/>
      <c r="B24" s="4"/>
      <c r="C24" s="33"/>
      <c r="D24" s="33"/>
      <c r="E24" s="33"/>
      <c r="F24" s="11"/>
      <c r="G24" s="36"/>
      <c r="H24" s="36"/>
      <c r="I24" s="3"/>
    </row>
    <row r="25" spans="1:8" ht="15">
      <c r="A25" s="3" t="s">
        <v>40</v>
      </c>
      <c r="B25" s="3"/>
      <c r="C25" s="34">
        <v>1440</v>
      </c>
      <c r="D25" s="34">
        <v>1440</v>
      </c>
      <c r="E25" s="34">
        <v>1440</v>
      </c>
      <c r="F25" s="34">
        <v>1440</v>
      </c>
      <c r="G25" s="37">
        <v>1440</v>
      </c>
      <c r="H25" s="37">
        <v>1440</v>
      </c>
    </row>
    <row r="26" spans="1:8" ht="15">
      <c r="A26" s="3" t="s">
        <v>39</v>
      </c>
      <c r="B26" s="3"/>
      <c r="C26" s="34"/>
      <c r="D26" s="34"/>
      <c r="E26" s="34"/>
      <c r="F26" s="34"/>
      <c r="G26" s="37"/>
      <c r="H26" s="37"/>
    </row>
    <row r="27" spans="1:8" ht="15.75">
      <c r="A27" s="18" t="s">
        <v>36</v>
      </c>
      <c r="B27" s="3" t="s">
        <v>38</v>
      </c>
      <c r="C27" s="35" t="e">
        <f aca="true" t="shared" si="5" ref="C27:H27">((C15)*(C26))/((C9)*(C25))*1000</f>
        <v>#DIV/0!</v>
      </c>
      <c r="D27" s="35" t="e">
        <f t="shared" si="5"/>
        <v>#DIV/0!</v>
      </c>
      <c r="E27" s="35" t="e">
        <f t="shared" si="5"/>
        <v>#DIV/0!</v>
      </c>
      <c r="F27" s="35" t="e">
        <f t="shared" si="5"/>
        <v>#DIV/0!</v>
      </c>
      <c r="G27" s="38" t="e">
        <f t="shared" si="5"/>
        <v>#DIV/0!</v>
      </c>
      <c r="H27" s="38" t="e">
        <f t="shared" si="5"/>
        <v>#DIV/0!</v>
      </c>
    </row>
    <row r="28" spans="1:8" ht="15.75">
      <c r="A28" s="18" t="s">
        <v>37</v>
      </c>
      <c r="B28" s="3" t="s">
        <v>42</v>
      </c>
      <c r="C28" s="35" t="e">
        <f aca="true" t="shared" si="6" ref="C28:H28">((C13)*(C26))/((C6)*(C25))</f>
        <v>#DIV/0!</v>
      </c>
      <c r="D28" s="35" t="e">
        <f t="shared" si="6"/>
        <v>#DIV/0!</v>
      </c>
      <c r="E28" s="35" t="e">
        <f t="shared" si="6"/>
        <v>#DIV/0!</v>
      </c>
      <c r="F28" s="35" t="e">
        <f t="shared" si="6"/>
        <v>#DIV/0!</v>
      </c>
      <c r="G28" s="38" t="e">
        <f t="shared" si="6"/>
        <v>#DIV/0!</v>
      </c>
      <c r="H28" s="38" t="e">
        <f t="shared" si="6"/>
        <v>#DIV/0!</v>
      </c>
    </row>
    <row r="29" spans="1:8" s="43" customFormat="1" ht="15.75">
      <c r="A29" s="46" t="s">
        <v>35</v>
      </c>
      <c r="B29" s="18" t="s">
        <v>46</v>
      </c>
      <c r="C29" s="47" t="e">
        <f aca="true" t="shared" si="7" ref="C29:H29">(C28)/(C27)</f>
        <v>#DIV/0!</v>
      </c>
      <c r="D29" s="47" t="e">
        <f t="shared" si="7"/>
        <v>#DIV/0!</v>
      </c>
      <c r="E29" s="47" t="e">
        <f t="shared" si="7"/>
        <v>#DIV/0!</v>
      </c>
      <c r="F29" s="47" t="e">
        <f t="shared" si="7"/>
        <v>#DIV/0!</v>
      </c>
      <c r="G29" s="56" t="e">
        <f t="shared" si="7"/>
        <v>#DIV/0!</v>
      </c>
      <c r="H29" s="56" t="e">
        <f t="shared" si="7"/>
        <v>#DIV/0!</v>
      </c>
    </row>
    <row r="33" ht="12.75">
      <c r="A33" t="s">
        <v>47</v>
      </c>
    </row>
    <row r="35" ht="12.75">
      <c r="A35" t="s">
        <v>48</v>
      </c>
    </row>
    <row r="36" ht="12.75">
      <c r="A36" t="s">
        <v>49</v>
      </c>
    </row>
    <row r="37" ht="12.75">
      <c r="A37" t="s">
        <v>45</v>
      </c>
    </row>
    <row r="38" ht="12.75">
      <c r="A38" t="s">
        <v>50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 Kraenzlin</dc:creator>
  <cp:keywords/>
  <dc:description/>
  <cp:lastModifiedBy>kra</cp:lastModifiedBy>
  <cp:lastPrinted>2003-01-09T05:53:28Z</cp:lastPrinted>
  <dcterms:created xsi:type="dcterms:W3CDTF">2002-12-05T08:19:01Z</dcterms:created>
  <dcterms:modified xsi:type="dcterms:W3CDTF">2010-04-21T18:31:48Z</dcterms:modified>
  <cp:category/>
  <cp:version/>
  <cp:contentType/>
  <cp:contentStatus/>
</cp:coreProperties>
</file>